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<sst xmlns="http://schemas.openxmlformats.org/spreadsheetml/2006/main" count="65" uniqueCount="35">
  <si>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</si>
  <si>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</si>
  <si>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</si>
  <si>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</si>
  <si>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</si>
  <si>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</si>
  <si>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</si>
  <si>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</si>
  <si>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</si>
  <si>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</si>
  <si>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</si>
  <si>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</si>
  <si>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</si>
  <si>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</si>
  <si>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</si>
  <si>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</si>
  <si>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</si>
  <si>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</si>
  <si>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</si>
  <si>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</si>
  <si>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</si>
  <si>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</si>
  <si>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</si>
  <si>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</si>
  <si>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</si>
  <si>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</si>
  <si>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</si>
  <si>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</si>
  <si>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</si>
  <si>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</si>
  <si>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</si>
  <si>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</si>
  <si>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</si>
  <si>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>заболеваемости ИППП по Ханты-Мансийскому автономному округу-Югре                    за январь  - июнь 2019 гг.</t>
  </si>
  <si>
    <t xml:space="preserve"> Главный внештатный специалист 
по дерматовенерологии  и косметологии
Депздрава Югры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</si>
</sst>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5">
      <selection activeCell="E38" sqref="E38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7.75390625" style="0" customWidth="1"/>
    <col min="7" max="7" width="6.625" style="0" customWidth="1"/>
    <col min="8" max="8" width="7.125" style="0" customWidth="1"/>
    <col min="9" max="9" width="6.875" style="0" customWidth="1"/>
    <col min="10" max="10" width="6.75390625" style="0" customWidth="1"/>
    <col min="11" max="11" width="8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44" t="s">
        <v>33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40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1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</v>
      </c>
      <c r="C9" s="31">
        <f>ROUND($B9*100000/'численность населения'!$B3,1)</f>
        <v>1</v>
      </c>
      <c r="D9" s="28">
        <v>6</v>
      </c>
      <c r="E9" s="31">
        <f>ROUND($D9*100000/'численность населения'!$C3,1)</f>
        <v>6.1</v>
      </c>
      <c r="F9" s="35">
        <f>(E9-C9)*100/C9</f>
        <v>509.99999999999994</v>
      </c>
      <c r="G9" s="28">
        <v>2</v>
      </c>
      <c r="H9" s="31">
        <f>($G9*100000)/'численность населения'!$B3</f>
        <v>2.021263694061527</v>
      </c>
      <c r="I9" s="28">
        <v>1</v>
      </c>
      <c r="J9" s="31">
        <f>($I9*100000)/'численность населения'!$C3</f>
        <v>1.010764643452772</v>
      </c>
      <c r="K9" s="35">
        <f>(J9-H9)*100/H9</f>
        <v>-49.99343002981755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1</v>
      </c>
      <c r="C10" s="31">
        <f>ROUND($B10*100000/'численность населения'!$B4,1)</f>
        <v>2.5</v>
      </c>
      <c r="D10" s="28">
        <v>0</v>
      </c>
      <c r="E10" s="31">
        <f>ROUND($D10*100000/'численность населения'!$C4,1)</f>
        <v>0</v>
      </c>
      <c r="F10" s="35">
        <f aca="true" t="shared" si="0" ref="F10:F31">(E10-C10)*100/C10</f>
        <v>-100</v>
      </c>
      <c r="G10" s="28">
        <v>1</v>
      </c>
      <c r="H10" s="31">
        <f>($G10*100000)/'численность населения'!$B4</f>
        <v>2.460508833226711</v>
      </c>
      <c r="I10" s="28">
        <v>0</v>
      </c>
      <c r="J10" s="31">
        <f>($I10*100000)/'численность населения'!$C4</f>
        <v>0</v>
      </c>
      <c r="K10" s="35">
        <f aca="true" t="shared" si="1" ref="K10:K31">(J10-H10)*100/H10</f>
        <v>-100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1</v>
      </c>
      <c r="C11" s="31">
        <f>ROUND($B11*100000/'численность населения'!$B5,1)</f>
        <v>1.8</v>
      </c>
      <c r="D11" s="28">
        <v>0</v>
      </c>
      <c r="E11" s="31">
        <f>ROUND($D11*100000/'численность населения'!$C5,1)</f>
        <v>0</v>
      </c>
      <c r="F11" s="35">
        <f t="shared" si="0"/>
        <v>-100</v>
      </c>
      <c r="G11" s="28">
        <v>1</v>
      </c>
      <c r="H11" s="31">
        <f>($G11*100000)/'численность населения'!$B5</f>
        <v>1.8048912553018681</v>
      </c>
      <c r="I11" s="28">
        <v>1</v>
      </c>
      <c r="J11" s="31">
        <f>($I11*100000)/'численность населения'!$C5</f>
        <v>1.8370871146709777</v>
      </c>
      <c r="K11" s="35">
        <f t="shared" si="1"/>
        <v>1.7838115883455188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2</v>
      </c>
      <c r="E12" s="31">
        <f>ROUND($D12*100000/'численность населения'!$C6,1)</f>
        <v>4.6</v>
      </c>
      <c r="F12" s="35" t="e">
        <f t="shared" si="0"/>
        <v>#DIV/0!</v>
      </c>
      <c r="G12" s="28">
        <v>1</v>
      </c>
      <c r="H12" s="31">
        <f>($G12*100000)/'численность населения'!$B6</f>
        <v>2.3070711731456917</v>
      </c>
      <c r="I12" s="28">
        <v>2</v>
      </c>
      <c r="J12" s="31">
        <f>($I12*100000)/'численность населения'!$C6</f>
        <v>4.586524790166491</v>
      </c>
      <c r="K12" s="35">
        <f t="shared" si="1"/>
        <v>98.80291702976656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1</v>
      </c>
      <c r="E13" s="31">
        <f>ROUND($D13*100000/'численность населения'!$C7,1)</f>
        <v>1.5</v>
      </c>
      <c r="F13" s="35" t="e">
        <f t="shared" si="0"/>
        <v>#DIV/0!</v>
      </c>
      <c r="G13" s="28">
        <v>1</v>
      </c>
      <c r="H13" s="31">
        <f>($G13*100000)/'численность населения'!$B7</f>
        <v>1.5348251834116093</v>
      </c>
      <c r="I13" s="28">
        <v>1</v>
      </c>
      <c r="J13" s="31">
        <f>($I13*100000)/'численность населения'!$C7</f>
        <v>1.501073267386181</v>
      </c>
      <c r="K13" s="35">
        <f t="shared" si="1"/>
        <v>-2.199072336720753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0</v>
      </c>
      <c r="E14" s="31">
        <f>ROUND($D14*100000/'численность населения'!$C8,1)</f>
        <v>0</v>
      </c>
      <c r="F14" s="35">
        <f t="shared" si="0"/>
        <v>-100</v>
      </c>
      <c r="G14" s="28">
        <v>1</v>
      </c>
      <c r="H14" s="31">
        <f>($G14*100000)/'численность населения'!$B8</f>
        <v>2.288538996704504</v>
      </c>
      <c r="I14" s="28">
        <v>0</v>
      </c>
      <c r="J14" s="31">
        <f>($I14*100000)/'численность населения'!$C8</f>
        <v>0</v>
      </c>
      <c r="K14" s="35">
        <f t="shared" si="1"/>
        <v>-100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</v>
      </c>
      <c r="C15" s="31">
        <f>ROUND($B15*100000/'численность населения'!$B9,1)</f>
        <v>3.5</v>
      </c>
      <c r="D15" s="28">
        <v>0</v>
      </c>
      <c r="E15" s="31">
        <f>ROUND($D15*100000/'численность населения'!$C9,1)</f>
        <v>0</v>
      </c>
      <c r="F15" s="35">
        <f t="shared" si="0"/>
        <v>-100</v>
      </c>
      <c r="G15" s="28">
        <v>2</v>
      </c>
      <c r="H15" s="31">
        <f>($G15*100000)/'численность населения'!$B9</f>
        <v>3.450834239177321</v>
      </c>
      <c r="I15" s="28">
        <v>2</v>
      </c>
      <c r="J15" s="31">
        <f>($I15*100000)/'численность населения'!$C9</f>
        <v>3.4324157341937256</v>
      </c>
      <c r="K15" s="35">
        <f t="shared" si="1"/>
        <v>-0.5337406466671202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9</v>
      </c>
      <c r="C16" s="31">
        <f>ROUND($B16*100000/'численность населения'!$B10,1)</f>
        <v>3.3</v>
      </c>
      <c r="D16" s="28">
        <v>8</v>
      </c>
      <c r="E16" s="31">
        <f>ROUND($D16*100000/'численность населения'!$C10,1)</f>
        <v>2.9</v>
      </c>
      <c r="F16" s="35">
        <f t="shared" si="0"/>
        <v>-12.12121212121212</v>
      </c>
      <c r="G16" s="28">
        <v>19</v>
      </c>
      <c r="H16" s="31">
        <f>($G16*100000)/'численность населения'!$B10</f>
        <v>6.912358569505584</v>
      </c>
      <c r="I16" s="28">
        <v>8</v>
      </c>
      <c r="J16" s="31">
        <f>($I16*100000)/'численность населения'!$C10</f>
        <v>2.898907836472609</v>
      </c>
      <c r="K16" s="35">
        <f t="shared" si="1"/>
        <v>-58.06195805204074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38</v>
      </c>
      <c r="C17" s="31">
        <f>ROUND($B17*100000/'численность населения'!$B11,1)</f>
        <v>10.5</v>
      </c>
      <c r="D17" s="28">
        <v>23</v>
      </c>
      <c r="E17" s="31">
        <f>ROUND($D17*100000/'численность населения'!$C11,1)</f>
        <v>6.2</v>
      </c>
      <c r="F17" s="35">
        <f t="shared" si="0"/>
        <v>-40.95238095238095</v>
      </c>
      <c r="G17" s="28">
        <v>27</v>
      </c>
      <c r="H17" s="31">
        <f>($G17*100000)/'численность населения'!$B11</f>
        <v>7.461036807781585</v>
      </c>
      <c r="I17" s="28">
        <v>25</v>
      </c>
      <c r="J17" s="31">
        <f>($I17*100000)/'численность населения'!$C11</f>
        <v>6.755569967438153</v>
      </c>
      <c r="K17" s="35">
        <f t="shared" si="1"/>
        <v>-9.45534593272152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6</v>
      </c>
      <c r="C18" s="31">
        <f>ROUND($B18*100000/'численность населения'!$B12,1)</f>
        <v>4.7</v>
      </c>
      <c r="D18" s="28">
        <v>9</v>
      </c>
      <c r="E18" s="31">
        <f>ROUND($D18*100000/'численность населения'!$C12,1)</f>
        <v>7.1</v>
      </c>
      <c r="F18" s="35">
        <f t="shared" si="0"/>
        <v>51.06382978723403</v>
      </c>
      <c r="G18" s="28">
        <v>1</v>
      </c>
      <c r="H18" s="31">
        <f>($G18*100000)/'численность населения'!$B12</f>
        <v>0.790107849721487</v>
      </c>
      <c r="I18" s="28">
        <v>0</v>
      </c>
      <c r="J18" s="31">
        <f>($I18*100000)/'численность населения'!$C12</f>
        <v>0</v>
      </c>
      <c r="K18" s="35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4</v>
      </c>
      <c r="E19" s="31">
        <f>ROUND($D19*100000/'численность населения'!$C13,1)</f>
        <v>10</v>
      </c>
      <c r="F19" s="35">
        <f t="shared" si="0"/>
        <v>36.986301369863014</v>
      </c>
      <c r="G19" s="28">
        <v>0</v>
      </c>
      <c r="H19" s="31">
        <f>($G19*100000)/'численность населения'!$B13</f>
        <v>0</v>
      </c>
      <c r="I19" s="28">
        <v>1</v>
      </c>
      <c r="J19" s="31">
        <f>($I19*100000)/'численность населения'!$C13</f>
        <v>2.4960686918103985</v>
      </c>
      <c r="K19" s="35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1</v>
      </c>
      <c r="C20" s="31">
        <f>ROUND($B20*100000/'численность населения'!$B14,1)</f>
        <v>5.6</v>
      </c>
      <c r="D20" s="28">
        <v>0</v>
      </c>
      <c r="E20" s="31">
        <f>ROUND($D20*100000/'численность населения'!$C14,1)</f>
        <v>0</v>
      </c>
      <c r="F20" s="35">
        <f t="shared" si="0"/>
        <v>-100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3</v>
      </c>
      <c r="C21" s="31">
        <f>ROUND($B21*100000/'численность населения'!$B15,1)</f>
        <v>8.1</v>
      </c>
      <c r="D21" s="28">
        <v>1</v>
      </c>
      <c r="E21" s="31">
        <f>ROUND($D21*100000/'численность населения'!$C15,1)</f>
        <v>2.7</v>
      </c>
      <c r="F21" s="35">
        <f t="shared" si="0"/>
        <v>-66.66666666666667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5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1</v>
      </c>
      <c r="C22" s="31">
        <f>ROUND($B22*100000/'численность населения'!$B16,1)</f>
        <v>2.1</v>
      </c>
      <c r="D22" s="28">
        <v>4</v>
      </c>
      <c r="E22" s="31">
        <f>ROUND($D22*100000/'численность населения'!$C16,1)</f>
        <v>8.3</v>
      </c>
      <c r="F22" s="35">
        <f t="shared" si="0"/>
        <v>295.2380952380953</v>
      </c>
      <c r="G22" s="28">
        <v>0</v>
      </c>
      <c r="H22" s="31">
        <f>($G22*100000)/'численность населения'!$B16</f>
        <v>0</v>
      </c>
      <c r="I22" s="28">
        <v>1</v>
      </c>
      <c r="J22" s="31">
        <f>($I22*100000)/'численность населения'!$C16</f>
        <v>2.0700933612105907</v>
      </c>
      <c r="K22" s="35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1</v>
      </c>
      <c r="E23" s="31">
        <f>ROUND($D23*100000/'численность населения'!$C17,1)</f>
        <v>2.8</v>
      </c>
      <c r="F23" s="35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5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5</v>
      </c>
      <c r="C24" s="31">
        <f>ROUND($B24*100000/'численность населения'!$B18,1)</f>
        <v>4.1</v>
      </c>
      <c r="D24" s="28">
        <v>1</v>
      </c>
      <c r="E24" s="31">
        <f>ROUND($D24*100000/'численность населения'!$C18,1)</f>
        <v>0.8</v>
      </c>
      <c r="F24" s="35">
        <f t="shared" si="0"/>
        <v>-80.48780487804879</v>
      </c>
      <c r="G24" s="28">
        <v>4</v>
      </c>
      <c r="H24" s="31">
        <f>($G24*100000)/'численность населения'!$B18</f>
        <v>3.255897243882983</v>
      </c>
      <c r="I24" s="28">
        <v>6</v>
      </c>
      <c r="J24" s="31">
        <f>($I24*100000)/'численность населения'!$C18</f>
        <v>4.823151125401929</v>
      </c>
      <c r="K24" s="35">
        <f t="shared" si="1"/>
        <v>48.13585209003214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1</v>
      </c>
      <c r="E25" s="31">
        <f>ROUND($D25*100000/'численность населения'!$C19,1)</f>
        <v>3.2</v>
      </c>
      <c r="F25" s="35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1</v>
      </c>
      <c r="E27" s="31">
        <f>ROUND($D27*100000/'численность населения'!$C21,1)</f>
        <v>5</v>
      </c>
      <c r="F27" s="35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5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3.4871151096697703</v>
      </c>
      <c r="K29" s="35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</v>
      </c>
      <c r="C30" s="31">
        <f>ROUND($B30*100000/'численность населения'!$B24,1)</f>
        <v>2.2</v>
      </c>
      <c r="D30" s="28">
        <v>0</v>
      </c>
      <c r="E30" s="31">
        <f>ROUND($D30*100000/'численность населения'!$C24,1)</f>
        <v>0</v>
      </c>
      <c r="F30" s="35">
        <f t="shared" si="0"/>
        <v>-100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73</v>
      </c>
      <c r="C31" s="25">
        <f>(B31*100000)/'численность населения'!B25</f>
        <v>4.42287535367856</v>
      </c>
      <c r="D31" s="13">
        <f>SUM($D9:$D30)</f>
        <v>62</v>
      </c>
      <c r="E31" s="14">
        <f>($D31*100000)/'численность населения'!$C25</f>
        <v>3.736211421357269</v>
      </c>
      <c r="F31" s="35">
        <f t="shared" si="0"/>
        <v>-15.525283382679637</v>
      </c>
      <c r="G31" s="36">
        <f>SUM($G9:$G30)</f>
        <v>60</v>
      </c>
      <c r="H31" s="14">
        <f>($G31*100000)/'численность населения'!$B25</f>
        <v>3.635240016722104</v>
      </c>
      <c r="I31" s="13">
        <f>SUM($I9:$I30)</f>
        <v>49</v>
      </c>
      <c r="J31" s="14">
        <f>($I31*100000)/'численность населения'!$C25</f>
        <v>2.952812252363003</v>
      </c>
      <c r="K31" s="35">
        <f t="shared" si="1"/>
        <v>-18.77256415587233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2" t="s">
        <v>34</v>
      </c>
      <c r="B34" s="43"/>
      <c r="C34" s="43"/>
      <c r="D34" s="43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3"/>
      <c r="B35" s="43"/>
      <c r="C35" s="43"/>
      <c r="D35" s="43"/>
      <c r="E35" s="26"/>
      <c r="F35" s="26"/>
      <c r="G35" s="26"/>
      <c r="H35" s="50" t="s">
        <v>32</v>
      </c>
      <c r="I35" s="51"/>
      <c r="J35" s="51"/>
      <c r="K35" s="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3"/>
      <c r="B36" s="43"/>
      <c r="C36" s="43"/>
      <c r="D36" s="43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2019-06-28T06:29:29Z</cp:lastPrinted>
  <dcterms:created xsi:type="dcterms:W3CDTF">2003-07-30T02:22:18Z</dcterms:created>
  <dcterms:modified xsi:type="dcterms:W3CDTF">2019-09-03T19:35:15Z</dcterms:modified>
  <cp:category/>
  <cp:version/>
  <cp:contentType/>
  <cp:contentStatus/>
</cp:coreProperties>
</file>